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ncome &amp; Expense" sheetId="1" r:id="rId1"/>
    <sheet name="Assets" sheetId="2" r:id="rId2"/>
    <sheet name="Home Office" sheetId="3" r:id="rId3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<sst xmlns="http://schemas.openxmlformats.org/spreadsheetml/2006/main" count="187" uniqueCount="141">
  <si>
    <t>Other</t>
  </si>
  <si>
    <t>Air / Hotel / Transportation</t>
  </si>
  <si>
    <t>Total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</si>
  <si>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</si>
  <si>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</si>
  <si>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</si>
  <si>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</si>
  <si>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</si>
  <si>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</si>
  <si>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</si>
  <si>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</si>
  <si>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</si>
  <si>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</si>
  <si>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</si>
  <si>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</si>
  <si>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</si>
  <si>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</si>
  <si>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</si>
  <si>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</si>
  <si>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Conventions / Registration Fees</t>
  </si>
  <si>
    <t>Postage</t>
  </si>
  <si>
    <t>Legal / Professional Fees</t>
  </si>
  <si>
    <t>Business Income</t>
  </si>
  <si>
    <t>Net Business Profit</t>
  </si>
  <si>
    <t>Electric</t>
  </si>
  <si>
    <t>Gas</t>
  </si>
  <si>
    <t>Water / Sewer</t>
  </si>
  <si>
    <t>Alarm System</t>
  </si>
  <si>
    <t>Total Sq Ft of Home</t>
  </si>
  <si>
    <t>Total Sq Ft of Office</t>
  </si>
  <si>
    <t>Home Office Business Deduction</t>
  </si>
  <si>
    <t>Total Business Income</t>
  </si>
  <si>
    <t>Association Dues</t>
  </si>
  <si>
    <t>Garbage</t>
  </si>
  <si>
    <t>Commissions / Income</t>
  </si>
  <si>
    <t>Dues / Publications / Education</t>
  </si>
  <si>
    <t>Office Expenses / Supplies</t>
  </si>
  <si>
    <t>Printing / Copying / Faxing</t>
  </si>
  <si>
    <t>Supplies</t>
  </si>
  <si>
    <t>Home Office Deduction</t>
  </si>
  <si>
    <t>Cell Phone (business portion)</t>
  </si>
  <si>
    <t xml:space="preserve">  Enter # miles driven this month</t>
  </si>
  <si>
    <t>This should be the higher of Option #1 or Option #2 from Home Office Calculation</t>
  </si>
  <si>
    <t>Year Total</t>
  </si>
  <si>
    <t xml:space="preserve">Tax Year:   </t>
  </si>
  <si>
    <t>Home Office</t>
  </si>
  <si>
    <t>Mary Kay Independent Beauty Consultant  - Business Income &amp; Expense Tracking Form</t>
  </si>
  <si>
    <t>Sales (gross)</t>
  </si>
  <si>
    <t>Returns - Refunds</t>
  </si>
  <si>
    <t>Section #1 - Product</t>
  </si>
  <si>
    <t>Hostess Gifts / Discounts</t>
  </si>
  <si>
    <t>Non-Recoverable Sales Tax</t>
  </si>
  <si>
    <t>ProPay CC Processing Fees</t>
  </si>
  <si>
    <t>Advertising / MK Website</t>
  </si>
  <si>
    <t>Insurance - Inventory/Liability</t>
  </si>
  <si>
    <t>Option #1 - Actual</t>
  </si>
  <si>
    <t>Freight - Orders / Customer Direct</t>
  </si>
  <si>
    <t>Internet Fees (business portion)</t>
  </si>
  <si>
    <t>Total Cost of Goods Sold</t>
  </si>
  <si>
    <t>Gross Profit</t>
  </si>
  <si>
    <t>Max $1,500</t>
  </si>
  <si>
    <t>BEGINNING INVENTORY (w/s)</t>
  </si>
  <si>
    <t>ENDING INVENTORY (w/s)</t>
  </si>
  <si>
    <t>Business Expenses</t>
  </si>
  <si>
    <t>Total Business Expenses</t>
  </si>
  <si>
    <t>From 1099 (issued in January)</t>
  </si>
  <si>
    <t>From prior year OR $0 if new consultant</t>
  </si>
  <si>
    <t>Inventory (w/s) on Dec 31</t>
  </si>
  <si>
    <t>Cost of Goods Sold - Products   (ALL AMOUNTS IN WHOLESALE!)</t>
  </si>
  <si>
    <t xml:space="preserve">Business Use </t>
  </si>
  <si>
    <t xml:space="preserve">Personal Use </t>
  </si>
  <si>
    <t xml:space="preserve">Retail sales of product.  Do not include sales tax. </t>
  </si>
  <si>
    <t>Record commissions when received.  MK "Love" checks</t>
  </si>
  <si>
    <t>Only if you have to refund a client.  Input as a negative #</t>
  </si>
  <si>
    <t>Inventory at BOY in w/s (Schedule C, Line 41)</t>
  </si>
  <si>
    <t>Section #1 items pulled for demo/samples</t>
  </si>
  <si>
    <t>Section #1 items pulled for your PERSONAL use.</t>
  </si>
  <si>
    <t xml:space="preserve">Inventory at EOY on 12-31.  </t>
  </si>
  <si>
    <t>Sales literature, bus cards, website, etc</t>
  </si>
  <si>
    <t>Product liability insurance only</t>
  </si>
  <si>
    <t>Business related office expenses/supplies</t>
  </si>
  <si>
    <t>Business related printing expenses</t>
  </si>
  <si>
    <t>Business related portion only.  Be able to substantiate</t>
  </si>
  <si>
    <t>Sales tax on items that are discounted, etc</t>
  </si>
  <si>
    <t>Seminar, Career Conference, etc</t>
  </si>
  <si>
    <t>Business related travel - cabs, tolls, parking</t>
  </si>
  <si>
    <t>Enter monthly business mileage</t>
  </si>
  <si>
    <t>Misc business related expenses</t>
  </si>
  <si>
    <t>Home office tab</t>
  </si>
  <si>
    <t>Discounts given to hostesses/gifts</t>
  </si>
  <si>
    <t>Meals</t>
  </si>
  <si>
    <t xml:space="preserve">Automobile* - </t>
  </si>
  <si>
    <t xml:space="preserve">This is reflected on your MK Income Advisory stmt </t>
  </si>
  <si>
    <t xml:space="preserve">Purchases w/o sales tax.  On MK Income Advisory form  </t>
  </si>
  <si>
    <t xml:space="preserve">Print ProPay year end report </t>
  </si>
  <si>
    <t xml:space="preserve">From MK Income Advisory form shipping and handling </t>
  </si>
  <si>
    <t>Preferred Customer Program</t>
  </si>
  <si>
    <t>From MK income Advisory form preferred customer program</t>
  </si>
  <si>
    <t>Prizes &amp; Awards</t>
  </si>
  <si>
    <t>Equipment Used in Business</t>
  </si>
  <si>
    <t>Assets</t>
  </si>
  <si>
    <t>Date Purchased</t>
  </si>
  <si>
    <t>Purchase Price</t>
  </si>
  <si>
    <t>Computer</t>
  </si>
  <si>
    <t>Total New Assets</t>
  </si>
  <si>
    <t xml:space="preserve">If under $2,500 these can be taken as expenses.  If $2,500 or over these items will need to be depreciated.  </t>
  </si>
  <si>
    <t>The date of purchase is needed for all assets over $2,500.</t>
  </si>
  <si>
    <t>Home Office Tracking Form</t>
  </si>
  <si>
    <t>If you have a dedicated office space for your business, you may be able to take a home office deduction</t>
  </si>
  <si>
    <t>Mortgage Interest/RE taxes</t>
  </si>
  <si>
    <t>Mortgage Interest (1098 required)</t>
  </si>
  <si>
    <t>RE Taxes</t>
  </si>
  <si>
    <t>Total Mortgage Interest/RE taxes</t>
  </si>
  <si>
    <t>Household Costs</t>
  </si>
  <si>
    <t>Liability Insurance</t>
  </si>
  <si>
    <t>Rent</t>
  </si>
  <si>
    <t>Repairs &amp; Maintenance</t>
  </si>
  <si>
    <t>Total Household Costs</t>
  </si>
  <si>
    <t>* Please enter sq footage of home</t>
  </si>
  <si>
    <t>*Please enter sq footage of office</t>
  </si>
  <si>
    <t>Option #2 - Per Diem</t>
  </si>
  <si>
    <t>Meeting dues, subscriptions, trainings</t>
  </si>
  <si>
    <t>Business related professional fees-lawyers, accountants etc.</t>
  </si>
  <si>
    <t>Contract Labor</t>
  </si>
  <si>
    <t>Total Office Expense</t>
  </si>
  <si>
    <t>Other Expenses:</t>
  </si>
  <si>
    <t>Section 2 Sales Aids</t>
  </si>
  <si>
    <t>Total Travel Expense</t>
  </si>
  <si>
    <t>Travel Expenses</t>
  </si>
  <si>
    <t>Postagefor mailers, etc.</t>
  </si>
  <si>
    <t>Meeting Room Fees</t>
  </si>
  <si>
    <t>Unit Promotions/Awards</t>
  </si>
  <si>
    <t>Office asst- if over $600 must issue 1099-NEC</t>
  </si>
  <si>
    <t>Class supplies, wrapping supplies, sales appts, director supplies</t>
  </si>
  <si>
    <t>From MK income Advisory form Section 2 salesaids</t>
  </si>
  <si>
    <t>Description</t>
  </si>
  <si>
    <r>
      <t xml:space="preserve">Fees for unit meetings </t>
    </r>
    <r>
      <rPr>
        <b/>
        <sz val="10"/>
        <rFont val="Calibri"/>
        <family val="2"/>
      </rPr>
      <t>directors only</t>
    </r>
  </si>
  <si>
    <r>
      <t xml:space="preserve">Unit expenses for promotions and awards </t>
    </r>
    <r>
      <rPr>
        <b/>
        <sz val="10"/>
        <rFont val="Calibri"/>
        <family val="2"/>
      </rPr>
      <t>directors only</t>
    </r>
  </si>
  <si>
    <t>Document where, when, why, with whom/Only 50% of expenses allowed</t>
  </si>
  <si>
    <t xml:space="preserve">Uniforms/Director </t>
  </si>
  <si>
    <t>MK Director attire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</si>
</sst>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6" applyFont="1" applyFill="1" applyBorder="1" applyAlignment="1" applyProtection="1">
      <alignment horizontal="right" vertical="center"/>
      <protection locked="0"/>
    </xf>
    <xf numFmtId="44" fontId="4" fillId="33" borderId="0" xfId="46" applyFont="1" applyFill="1" applyBorder="1" applyAlignment="1" applyProtection="1">
      <alignment horizontal="right" vertical="center"/>
      <protection/>
    </xf>
    <xf numFmtId="44" fontId="4" fillId="34" borderId="0" xfId="46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3" fontId="4" fillId="37" borderId="0" xfId="42" applyFont="1" applyFill="1" applyBorder="1" applyAlignment="1" applyProtection="1">
      <alignment horizontal="right" vertical="center"/>
      <protection locked="0"/>
    </xf>
    <xf numFmtId="43" fontId="6" fillId="37" borderId="0" xfId="42" applyFont="1" applyFill="1" applyBorder="1" applyAlignment="1" applyProtection="1">
      <alignment horizontal="right" vertical="center"/>
      <protection locked="0"/>
    </xf>
    <xf numFmtId="44" fontId="44" fillId="38" borderId="9" xfId="68" applyNumberFormat="1" applyFill="1" applyAlignment="1" applyProtection="1">
      <alignment horizontal="right" vertical="center"/>
      <protection/>
    </xf>
    <xf numFmtId="44" fontId="44" fillId="33" borderId="9" xfId="68" applyNumberFormat="1" applyFill="1" applyAlignment="1" applyProtection="1">
      <alignment horizontal="right" vertical="center"/>
      <protection/>
    </xf>
    <xf numFmtId="44" fontId="44" fillId="34" borderId="9" xfId="68" applyNumberFormat="1" applyFill="1" applyAlignment="1" applyProtection="1">
      <alignment horizontal="right" vertical="center"/>
      <protection/>
    </xf>
    <xf numFmtId="44" fontId="44" fillId="38" borderId="9" xfId="68" applyNumberFormat="1" applyFill="1" applyAlignment="1">
      <alignment horizontal="right" vertical="center"/>
    </xf>
    <xf numFmtId="44" fontId="44" fillId="34" borderId="9" xfId="68" applyNumberFormat="1" applyFill="1" applyAlignment="1">
      <alignment horizontal="right" vertical="center"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44" fontId="6" fillId="36" borderId="0" xfId="0" applyNumberFormat="1" applyFont="1" applyFill="1" applyBorder="1" applyAlignment="1" applyProtection="1">
      <alignment horizontal="left" vertical="center" wrapText="1"/>
      <protection/>
    </xf>
    <xf numFmtId="167" fontId="4" fillId="39" borderId="0" xfId="42" applyNumberFormat="1" applyFont="1" applyFill="1" applyBorder="1" applyAlignment="1" applyProtection="1">
      <alignment horizontal="right" vertical="center"/>
      <protection locked="0"/>
    </xf>
    <xf numFmtId="43" fontId="10" fillId="37" borderId="0" xfId="42" applyFont="1" applyFill="1" applyBorder="1" applyAlignment="1" applyProtection="1">
      <alignment horizontal="right" vertical="center"/>
      <protection locked="0"/>
    </xf>
    <xf numFmtId="43" fontId="4" fillId="35" borderId="15" xfId="42" applyFont="1" applyFill="1" applyBorder="1" applyAlignment="1" applyProtection="1">
      <alignment horizontal="right" vertical="center"/>
      <protection locked="0"/>
    </xf>
    <xf numFmtId="164" fontId="4" fillId="33" borderId="15" xfId="0" applyNumberFormat="1" applyFont="1" applyFill="1" applyBorder="1" applyAlignment="1" applyProtection="1">
      <alignment horizontal="right" vertical="center"/>
      <protection/>
    </xf>
    <xf numFmtId="43" fontId="4" fillId="34" borderId="15" xfId="42" applyFont="1" applyFill="1" applyBorder="1" applyAlignment="1" applyProtection="1">
      <alignment horizontal="right" vertical="center"/>
      <protection/>
    </xf>
    <xf numFmtId="167" fontId="11" fillId="37" borderId="18" xfId="42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36" fillId="0" borderId="3" xfId="53" applyAlignment="1">
      <alignment vertical="center"/>
    </xf>
    <xf numFmtId="0" fontId="4" fillId="9" borderId="0" xfId="0" applyFont="1" applyFill="1" applyBorder="1" applyAlignment="1" applyProtection="1">
      <alignment horizontal="left" vertical="center"/>
      <protection/>
    </xf>
    <xf numFmtId="43" fontId="4" fillId="0" borderId="0" xfId="42" applyFont="1" applyAlignment="1">
      <alignment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right" vertical="center" wrapText="1"/>
      <protection/>
    </xf>
    <xf numFmtId="0" fontId="5" fillId="15" borderId="0" xfId="61" applyFont="1" applyFill="1" applyAlignment="1" applyProtection="1">
      <alignment horizontal="center" vertical="center" wrapText="1"/>
      <protection locked="0"/>
    </xf>
    <xf numFmtId="0" fontId="5" fillId="0" borderId="0" xfId="61" applyFont="1" applyAlignment="1">
      <alignment horizontal="center" vertical="center" wrapText="1"/>
      <protection/>
    </xf>
    <xf numFmtId="0" fontId="30" fillId="20" borderId="0" xfId="33" applyBorder="1" applyAlignment="1" applyProtection="1">
      <alignment vertical="center" wrapText="1"/>
      <protection/>
    </xf>
    <xf numFmtId="14" fontId="34" fillId="35" borderId="0" xfId="50" applyNumberFormat="1" applyFill="1" applyBorder="1" applyAlignment="1" applyProtection="1">
      <alignment horizontal="right" vertical="center"/>
      <protection locked="0"/>
    </xf>
    <xf numFmtId="44" fontId="34" fillId="35" borderId="0" xfId="50" applyNumberFormat="1" applyFill="1" applyBorder="1" applyAlignment="1" applyProtection="1">
      <alignment horizontal="right" vertical="center"/>
      <protection locked="0"/>
    </xf>
    <xf numFmtId="14" fontId="4" fillId="35" borderId="0" xfId="49" applyNumberFormat="1" applyFont="1" applyFill="1" applyBorder="1" applyAlignment="1" applyProtection="1">
      <alignment horizontal="right" vertical="center"/>
      <protection locked="0"/>
    </xf>
    <xf numFmtId="44" fontId="4" fillId="35" borderId="0" xfId="49" applyFont="1" applyFill="1" applyBorder="1" applyAlignment="1" applyProtection="1">
      <alignment horizontal="right" vertical="center"/>
      <protection locked="0"/>
    </xf>
    <xf numFmtId="14" fontId="4" fillId="35" borderId="0" xfId="45" applyNumberFormat="1" applyFont="1" applyFill="1" applyBorder="1" applyAlignment="1" applyProtection="1">
      <alignment horizontal="right" vertical="center"/>
      <protection locked="0"/>
    </xf>
    <xf numFmtId="43" fontId="4" fillId="35" borderId="0" xfId="45" applyFont="1" applyFill="1" applyBorder="1" applyAlignment="1" applyProtection="1">
      <alignment horizontal="right" vertical="center"/>
      <protection locked="0"/>
    </xf>
    <xf numFmtId="44" fontId="44" fillId="38" borderId="19" xfId="68" applyNumberFormat="1" applyFill="1" applyBorder="1" applyAlignment="1">
      <alignment horizontal="right" vertical="center"/>
    </xf>
    <xf numFmtId="44" fontId="4" fillId="0" borderId="0" xfId="49" applyFont="1" applyFill="1" applyBorder="1" applyAlignment="1">
      <alignment/>
    </xf>
    <xf numFmtId="0" fontId="6" fillId="0" borderId="0" xfId="61" applyFont="1" applyAlignment="1">
      <alignment horizontal="right"/>
      <protection/>
    </xf>
    <xf numFmtId="9" fontId="4" fillId="0" borderId="0" xfId="66" applyFont="1" applyFill="1" applyBorder="1" applyAlignment="1">
      <alignment/>
    </xf>
    <xf numFmtId="0" fontId="6" fillId="0" borderId="0" xfId="61" applyFont="1">
      <alignment/>
      <protection/>
    </xf>
    <xf numFmtId="167" fontId="4" fillId="0" borderId="0" xfId="45" applyNumberFormat="1" applyFont="1" applyFill="1" applyBorder="1" applyAlignment="1">
      <alignment/>
    </xf>
    <xf numFmtId="0" fontId="36" fillId="0" borderId="3" xfId="53" applyFill="1" applyAlignment="1" applyProtection="1">
      <alignment horizontal="center" vertical="center" wrapText="1"/>
      <protection/>
    </xf>
    <xf numFmtId="0" fontId="36" fillId="0" borderId="0" xfId="53" applyFill="1" applyBorder="1" applyAlignment="1" applyProtection="1">
      <alignment horizontal="center" vertical="center" wrapText="1"/>
      <protection/>
    </xf>
    <xf numFmtId="0" fontId="36" fillId="0" borderId="0" xfId="53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15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44" fontId="4" fillId="35" borderId="0" xfId="48" applyFont="1" applyFill="1" applyBorder="1" applyAlignment="1" applyProtection="1">
      <alignment horizontal="right" vertical="center"/>
      <protection locked="0"/>
    </xf>
    <xf numFmtId="44" fontId="4" fillId="33" borderId="0" xfId="48" applyFont="1" applyFill="1" applyBorder="1" applyAlignment="1" applyProtection="1">
      <alignment horizontal="right" vertical="center"/>
      <protection/>
    </xf>
    <xf numFmtId="44" fontId="4" fillId="34" borderId="0" xfId="48" applyFont="1" applyFill="1" applyBorder="1" applyAlignment="1" applyProtection="1">
      <alignment horizontal="right" vertical="center"/>
      <protection/>
    </xf>
    <xf numFmtId="43" fontId="4" fillId="35" borderId="0" xfId="44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>
      <alignment horizontal="right" vertical="center"/>
    </xf>
    <xf numFmtId="43" fontId="4" fillId="34" borderId="0" xfId="44" applyFont="1" applyFill="1" applyBorder="1" applyAlignment="1" applyProtection="1">
      <alignment horizontal="right" vertical="center"/>
      <protection/>
    </xf>
    <xf numFmtId="44" fontId="4" fillId="0" borderId="0" xfId="48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29" fillId="12" borderId="20" xfId="25" applyNumberFormat="1" applyBorder="1" applyAlignment="1">
      <alignment/>
    </xf>
    <xf numFmtId="167" fontId="4" fillId="0" borderId="0" xfId="44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65" applyNumberFormat="1" applyFont="1" applyBorder="1" applyAlignment="1">
      <alignment/>
    </xf>
    <xf numFmtId="167" fontId="4" fillId="0" borderId="20" xfId="44" applyNumberFormat="1" applyFont="1" applyBorder="1" applyAlignment="1">
      <alignment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0" borderId="20" xfId="65" applyNumberFormat="1" applyFont="1" applyBorder="1" applyAlignment="1">
      <alignment/>
    </xf>
    <xf numFmtId="0" fontId="4" fillId="10" borderId="0" xfId="0" applyFont="1" applyFill="1" applyBorder="1" applyAlignment="1" applyProtection="1">
      <alignment horizontal="right" vertical="center" wrapText="1"/>
      <protection/>
    </xf>
    <xf numFmtId="43" fontId="4" fillId="35" borderId="0" xfId="42" applyFont="1" applyFill="1" applyBorder="1" applyAlignment="1" applyProtection="1">
      <alignment horizontal="right" vertical="center"/>
      <protection/>
    </xf>
    <xf numFmtId="164" fontId="4" fillId="33" borderId="15" xfId="0" applyNumberFormat="1" applyFont="1" applyFill="1" applyBorder="1" applyAlignment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10" borderId="0" xfId="0" applyFont="1" applyFill="1" applyBorder="1" applyAlignment="1" applyProtection="1">
      <alignment horizontal="righ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11" borderId="0" xfId="0" applyFont="1" applyFill="1" applyBorder="1" applyAlignment="1" applyProtection="1">
      <alignment horizontal="right" vertical="center" wrapText="1"/>
      <protection/>
    </xf>
    <xf numFmtId="44" fontId="44" fillId="38" borderId="9" xfId="68" applyNumberFormat="1" applyFill="1" applyAlignment="1" applyProtection="1">
      <alignment horizontal="left" vertical="center" wrapText="1"/>
      <protection/>
    </xf>
    <xf numFmtId="44" fontId="4" fillId="8" borderId="0" xfId="46" applyFont="1" applyFill="1" applyBorder="1" applyAlignment="1" applyProtection="1">
      <alignment horizontal="left" vertical="center" wrapText="1"/>
      <protection/>
    </xf>
    <xf numFmtId="44" fontId="4" fillId="36" borderId="0" xfId="46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Alignment="1">
      <alignment horizontal="left" vertical="center" wrapText="1"/>
    </xf>
    <xf numFmtId="0" fontId="4" fillId="10" borderId="0" xfId="0" applyFont="1" applyFill="1" applyBorder="1" applyAlignment="1" applyProtection="1">
      <alignment horizontal="center" vertical="center" wrapText="1"/>
      <protection/>
    </xf>
    <xf numFmtId="44" fontId="4" fillId="11" borderId="0" xfId="46" applyFont="1" applyFill="1" applyBorder="1" applyAlignment="1" applyProtection="1">
      <alignment horizontal="center" vertical="center" wrapText="1"/>
      <protection/>
    </xf>
    <xf numFmtId="44" fontId="33" fillId="20" borderId="0" xfId="33" applyNumberFormat="1" applyFont="1" applyBorder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4" fillId="38" borderId="9" xfId="68" applyFill="1" applyAlignment="1" applyProtection="1">
      <alignment horizontal="left" vertical="center" wrapText="1"/>
      <protection/>
    </xf>
    <xf numFmtId="0" fontId="7" fillId="36" borderId="0" xfId="0" applyNumberFormat="1" applyFont="1" applyFill="1" applyBorder="1" applyAlignment="1">
      <alignment horizontal="left" vertical="center" wrapText="1"/>
    </xf>
    <xf numFmtId="44" fontId="4" fillId="0" borderId="0" xfId="46" applyFont="1" applyFill="1" applyBorder="1" applyAlignment="1" applyProtection="1">
      <alignment horizontal="center" vertical="center" wrapText="1"/>
      <protection/>
    </xf>
    <xf numFmtId="44" fontId="4" fillId="11" borderId="0" xfId="46" applyFont="1" applyFill="1" applyBorder="1" applyAlignment="1" applyProtection="1">
      <alignment horizontal="left" vertical="center" wrapText="1"/>
      <protection/>
    </xf>
    <xf numFmtId="0" fontId="4" fillId="11" borderId="0" xfId="0" applyFont="1" applyFill="1" applyBorder="1" applyAlignment="1" applyProtection="1">
      <alignment horizontal="left" vertical="center" wrapText="1"/>
      <protection/>
    </xf>
    <xf numFmtId="0" fontId="4" fillId="13" borderId="0" xfId="0" applyFont="1" applyFill="1" applyAlignment="1">
      <alignment horizontal="left" vertical="center" wrapText="1"/>
    </xf>
    <xf numFmtId="0" fontId="36" fillId="8" borderId="3" xfId="53" applyFill="1" applyAlignment="1" applyProtection="1">
      <alignment horizontal="center" vertical="center" wrapText="1"/>
      <protection/>
    </xf>
    <xf numFmtId="0" fontId="36" fillId="8" borderId="3" xfId="53" applyFill="1" applyAlignment="1">
      <alignment vertical="center"/>
    </xf>
    <xf numFmtId="0" fontId="33" fillId="20" borderId="0" xfId="33" applyFont="1" applyBorder="1" applyAlignment="1" applyProtection="1">
      <alignment horizontal="left" vertical="center" wrapText="1"/>
      <protection/>
    </xf>
    <xf numFmtId="44" fontId="44" fillId="38" borderId="19" xfId="68" applyNumberFormat="1" applyFill="1" applyBorder="1" applyAlignment="1" applyProtection="1">
      <alignment horizontal="left" vertical="center" wrapText="1"/>
      <protection/>
    </xf>
    <xf numFmtId="0" fontId="36" fillId="40" borderId="3" xfId="53" applyFill="1" applyAlignment="1" applyProtection="1">
      <alignment horizontal="center" vertical="center" wrapText="1"/>
      <protection/>
    </xf>
    <xf numFmtId="0" fontId="36" fillId="0" borderId="3" xfId="53" applyAlignment="1">
      <alignment vertical="center"/>
    </xf>
    <xf numFmtId="0" fontId="34" fillId="36" borderId="0" xfId="50" applyFill="1" applyAlignment="1">
      <alignment horizontal="left" vertical="center" wrapText="1"/>
    </xf>
    <xf numFmtId="0" fontId="4" fillId="36" borderId="0" xfId="61" applyFont="1" applyFill="1" applyAlignment="1">
      <alignment horizontal="left" vertical="center"/>
      <protection/>
    </xf>
    <xf numFmtId="0" fontId="4" fillId="36" borderId="0" xfId="61" applyFont="1" applyFill="1" applyAlignment="1">
      <alignment horizontal="left" vertical="center" wrapText="1"/>
      <protection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 applyProtection="1">
      <alignment horizontal="left" vertical="center" wrapText="1"/>
      <protection locked="0"/>
    </xf>
    <xf numFmtId="0" fontId="38" fillId="0" borderId="21" xfId="53" applyFont="1" applyBorder="1" applyAlignment="1">
      <alignment horizontal="center" vertical="center"/>
    </xf>
    <xf numFmtId="0" fontId="30" fillId="20" borderId="0" xfId="33" applyBorder="1" applyAlignment="1" applyProtection="1">
      <alignment horizontal="left" vertical="center" wrapText="1"/>
      <protection/>
    </xf>
    <xf numFmtId="44" fontId="30" fillId="20" borderId="0" xfId="33" applyNumberFormat="1" applyBorder="1" applyAlignment="1" applyProtection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pane ySplit="3" topLeftCell="A23" activePane="bottomLeft" state="frozen"/>
      <selection pane="topLeft" activeCell="A1" sqref="A1"/>
      <selection pane="bottomLeft" activeCell="Q43" sqref="Q43"/>
    </sheetView>
  </sheetViews>
  <sheetFormatPr defaultColWidth="9.140625" defaultRowHeight="12.75"/>
  <cols>
    <col min="1" max="1" width="16.574218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7" width="53.421875" style="1" bestFit="1" customWidth="1"/>
    <col min="18" max="16384" width="9.140625" style="1" customWidth="1"/>
  </cols>
  <sheetData>
    <row r="1" spans="1:16" ht="30" customHeight="1" thickBot="1">
      <c r="A1" s="113" t="s">
        <v>46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ht="19.5" customHeight="1" thickTop="1">
      <c r="Q2" s="1" t="s">
        <v>135</v>
      </c>
    </row>
    <row r="3" spans="1:16" s="4" customFormat="1" ht="19.5" customHeight="1">
      <c r="A3" s="14" t="s">
        <v>44</v>
      </c>
      <c r="B3" s="15">
        <v>2023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7"/>
      <c r="P3" s="18" t="s">
        <v>43</v>
      </c>
    </row>
    <row r="4" spans="1:16" ht="18.75" customHeight="1">
      <c r="A4" s="115" t="s">
        <v>22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7" ht="18.75" customHeight="1">
      <c r="A5" s="105" t="s">
        <v>47</v>
      </c>
      <c r="B5" s="105"/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20"/>
      <c r="P5" s="21">
        <f>SUM(C5:N5)</f>
        <v>0</v>
      </c>
      <c r="Q5" s="1" t="s">
        <v>71</v>
      </c>
    </row>
    <row r="6" spans="1:17" ht="18.75" customHeight="1">
      <c r="A6" s="105" t="s">
        <v>34</v>
      </c>
      <c r="B6" s="105"/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3"/>
      <c r="P6" s="24">
        <f>SUM(C6:N6)</f>
        <v>0</v>
      </c>
      <c r="Q6" s="1" t="s">
        <v>72</v>
      </c>
    </row>
    <row r="7" spans="1:17" ht="18.75" customHeight="1">
      <c r="A7" s="105" t="s">
        <v>48</v>
      </c>
      <c r="B7" s="105"/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3"/>
      <c r="P7" s="24">
        <f>SUM(C7:N7)</f>
        <v>0</v>
      </c>
      <c r="Q7" s="1" t="s">
        <v>73</v>
      </c>
    </row>
    <row r="8" spans="1:17" ht="18.75" customHeight="1">
      <c r="A8" s="106" t="s">
        <v>98</v>
      </c>
      <c r="B8" s="106"/>
      <c r="C8" s="26" t="s">
        <v>5</v>
      </c>
      <c r="D8" s="26" t="s">
        <v>5</v>
      </c>
      <c r="E8" s="26" t="s">
        <v>5</v>
      </c>
      <c r="F8" s="26" t="s">
        <v>5</v>
      </c>
      <c r="G8" s="26" t="s">
        <v>5</v>
      </c>
      <c r="H8" s="26" t="s">
        <v>5</v>
      </c>
      <c r="I8" s="26" t="s">
        <v>5</v>
      </c>
      <c r="J8" s="26" t="s">
        <v>5</v>
      </c>
      <c r="K8" s="26" t="s">
        <v>5</v>
      </c>
      <c r="L8" s="26"/>
      <c r="M8" s="36" t="s">
        <v>65</v>
      </c>
      <c r="N8" s="22">
        <v>0</v>
      </c>
      <c r="O8" s="23"/>
      <c r="P8" s="24">
        <f>SUM(C8:N8)</f>
        <v>0</v>
      </c>
      <c r="Q8" s="1" t="s">
        <v>92</v>
      </c>
    </row>
    <row r="9" spans="1:16" s="2" customFormat="1" ht="18.75" customHeight="1" thickBot="1">
      <c r="A9" s="107" t="s">
        <v>31</v>
      </c>
      <c r="B9" s="107"/>
      <c r="C9" s="28">
        <f aca="true" t="shared" si="0" ref="C9:L9">SUM(C5:C8)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>SUM(M5:M8)</f>
        <v>0</v>
      </c>
      <c r="N9" s="28">
        <f>SUM(N5:N8)</f>
        <v>0</v>
      </c>
      <c r="O9" s="29"/>
      <c r="P9" s="30">
        <f>SUM(P5:P8)</f>
        <v>0</v>
      </c>
    </row>
    <row r="10" spans="1:16" ht="18.75" customHeight="1" thickTop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8.75" customHeight="1">
      <c r="A11" s="104" t="s">
        <v>68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7" ht="18.75" customHeight="1">
      <c r="A12" s="105" t="s">
        <v>61</v>
      </c>
      <c r="B12" s="105"/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6" t="s">
        <v>5</v>
      </c>
      <c r="J12" s="26" t="s">
        <v>5</v>
      </c>
      <c r="K12" s="26"/>
      <c r="L12" s="26"/>
      <c r="M12" s="26"/>
      <c r="N12" s="36" t="s">
        <v>66</v>
      </c>
      <c r="O12" s="20"/>
      <c r="P12" s="21">
        <v>0</v>
      </c>
      <c r="Q12" s="1" t="s">
        <v>74</v>
      </c>
    </row>
    <row r="13" spans="1:17" ht="18.75" customHeight="1">
      <c r="A13" s="105" t="s">
        <v>49</v>
      </c>
      <c r="B13" s="105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/>
      <c r="P13" s="24">
        <f>SUM(C13:N13)</f>
        <v>0</v>
      </c>
      <c r="Q13" s="1" t="s">
        <v>93</v>
      </c>
    </row>
    <row r="14" spans="1:17" ht="18.75" customHeight="1">
      <c r="A14" s="105" t="s">
        <v>69</v>
      </c>
      <c r="B14" s="105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3"/>
      <c r="P14" s="24">
        <f>SUM(C14:N14)</f>
        <v>0</v>
      </c>
      <c r="Q14" s="1" t="s">
        <v>75</v>
      </c>
    </row>
    <row r="15" spans="1:17" ht="18.75" customHeight="1">
      <c r="A15" s="106" t="s">
        <v>70</v>
      </c>
      <c r="B15" s="10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/>
      <c r="P15" s="24">
        <f>SUM(C15:N15)</f>
        <v>0</v>
      </c>
      <c r="Q15" s="1" t="s">
        <v>76</v>
      </c>
    </row>
    <row r="16" spans="1:17" ht="18.75" customHeight="1">
      <c r="A16" s="106" t="s">
        <v>62</v>
      </c>
      <c r="B16" s="106"/>
      <c r="C16" s="26" t="s">
        <v>5</v>
      </c>
      <c r="D16" s="26" t="s">
        <v>5</v>
      </c>
      <c r="E16" s="26" t="s">
        <v>5</v>
      </c>
      <c r="F16" s="26" t="s">
        <v>5</v>
      </c>
      <c r="G16" s="26" t="s">
        <v>5</v>
      </c>
      <c r="H16" s="26" t="s">
        <v>5</v>
      </c>
      <c r="I16" s="26" t="s">
        <v>5</v>
      </c>
      <c r="J16" s="26" t="s">
        <v>5</v>
      </c>
      <c r="K16" s="26" t="s">
        <v>5</v>
      </c>
      <c r="L16" s="26" t="s">
        <v>5</v>
      </c>
      <c r="M16" s="26"/>
      <c r="N16" s="36" t="s">
        <v>67</v>
      </c>
      <c r="O16" s="23">
        <v>0</v>
      </c>
      <c r="P16" s="24"/>
      <c r="Q16" s="1" t="s">
        <v>77</v>
      </c>
    </row>
    <row r="17" spans="1:16" ht="18.75" customHeight="1" thickBot="1">
      <c r="A17" s="97" t="s">
        <v>58</v>
      </c>
      <c r="B17" s="97"/>
      <c r="C17" s="28">
        <f>SUM(C13:C15)</f>
        <v>0</v>
      </c>
      <c r="D17" s="28">
        <f aca="true" t="shared" si="1" ref="D17:N17">SUM(D13:D15)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9"/>
      <c r="P17" s="30">
        <f>+P12+P13-P14-P15-P16</f>
        <v>0</v>
      </c>
    </row>
    <row r="18" spans="1:16" ht="18.75" customHeight="1" thickTop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 t="s">
        <v>59</v>
      </c>
      <c r="O18" s="25"/>
      <c r="P18" s="34">
        <f>+P9-P17</f>
        <v>0</v>
      </c>
    </row>
    <row r="19" spans="1:19" ht="18.75" customHeight="1">
      <c r="A19" s="104" t="s">
        <v>63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S19" s="45"/>
    </row>
    <row r="20" spans="1:17" ht="18.75" customHeight="1">
      <c r="A20" s="92" t="s">
        <v>53</v>
      </c>
      <c r="B20" s="92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/>
      <c r="P20" s="21">
        <f>SUM(C20:N20)</f>
        <v>0</v>
      </c>
      <c r="Q20" s="1" t="s">
        <v>78</v>
      </c>
    </row>
    <row r="21" spans="1:17" ht="18.75" customHeight="1">
      <c r="A21" s="46" t="s">
        <v>123</v>
      </c>
      <c r="B21" s="46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/>
      <c r="P21" s="24">
        <f>SUM(C21:N21)</f>
        <v>0</v>
      </c>
      <c r="Q21" s="1" t="s">
        <v>132</v>
      </c>
    </row>
    <row r="22" spans="1:17" ht="18.75" customHeight="1">
      <c r="A22" s="92" t="s">
        <v>54</v>
      </c>
      <c r="B22" s="92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/>
      <c r="P22" s="24">
        <f>SUM(C22:N22)</f>
        <v>0</v>
      </c>
      <c r="Q22" s="1" t="s">
        <v>79</v>
      </c>
    </row>
    <row r="23" spans="1:16" ht="18.75" customHeight="1">
      <c r="A23" s="46"/>
      <c r="B23" s="4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4"/>
    </row>
    <row r="24" spans="1:17" ht="18.75" customHeight="1">
      <c r="A24" s="102" t="s">
        <v>36</v>
      </c>
      <c r="B24" s="10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4"/>
      <c r="Q24" s="1" t="s">
        <v>80</v>
      </c>
    </row>
    <row r="25" spans="1:17" ht="18.75" customHeight="1">
      <c r="A25" s="92" t="s">
        <v>20</v>
      </c>
      <c r="B25" s="92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/>
      <c r="P25" s="24">
        <f aca="true" t="shared" si="2" ref="P25:P30">SUM(C25:N25)</f>
        <v>0</v>
      </c>
      <c r="Q25" s="1" t="s">
        <v>129</v>
      </c>
    </row>
    <row r="26" spans="1:17" ht="18.75" customHeight="1">
      <c r="A26" s="92" t="s">
        <v>37</v>
      </c>
      <c r="B26" s="92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/>
      <c r="P26" s="24">
        <f t="shared" si="2"/>
        <v>0</v>
      </c>
      <c r="Q26" s="1" t="s">
        <v>81</v>
      </c>
    </row>
    <row r="27" spans="1:17" ht="18.75" customHeight="1">
      <c r="A27" s="92" t="s">
        <v>35</v>
      </c>
      <c r="B27" s="92"/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/>
      <c r="P27" s="24">
        <f t="shared" si="2"/>
        <v>0</v>
      </c>
      <c r="Q27" s="1" t="s">
        <v>121</v>
      </c>
    </row>
    <row r="28" spans="1:17" ht="18.75" customHeight="1">
      <c r="A28" s="92" t="s">
        <v>57</v>
      </c>
      <c r="B28" s="92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/>
      <c r="P28" s="24">
        <f t="shared" si="2"/>
        <v>0</v>
      </c>
      <c r="Q28" s="1" t="s">
        <v>82</v>
      </c>
    </row>
    <row r="29" spans="1:16" ht="18.75" customHeight="1">
      <c r="A29" s="92" t="s">
        <v>40</v>
      </c>
      <c r="B29" s="92"/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8"/>
      <c r="P29" s="39">
        <f t="shared" si="2"/>
        <v>0</v>
      </c>
    </row>
    <row r="30" spans="1:16" ht="18.75" customHeight="1">
      <c r="A30" s="93" t="s">
        <v>124</v>
      </c>
      <c r="B30" s="93"/>
      <c r="C30" s="89">
        <f>SUM(C24:C29)</f>
        <v>0</v>
      </c>
      <c r="D30" s="89">
        <f aca="true" t="shared" si="3" ref="D30:N30">SUM(D24:D29)</f>
        <v>0</v>
      </c>
      <c r="E30" s="89">
        <f t="shared" si="3"/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0</v>
      </c>
      <c r="N30" s="89">
        <f t="shared" si="3"/>
        <v>0</v>
      </c>
      <c r="O30" s="23"/>
      <c r="P30" s="24">
        <f t="shared" si="2"/>
        <v>0</v>
      </c>
    </row>
    <row r="31" spans="1:16" ht="18.75" customHeight="1">
      <c r="A31" s="88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23"/>
      <c r="P31" s="24"/>
    </row>
    <row r="32" spans="1:16" ht="18.75" customHeight="1">
      <c r="A32" s="103" t="s">
        <v>128</v>
      </c>
      <c r="B32" s="10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0"/>
      <c r="P32" s="24"/>
    </row>
    <row r="33" spans="1:17" ht="18.75" customHeight="1">
      <c r="A33" s="110" t="s">
        <v>1</v>
      </c>
      <c r="B33" s="110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0"/>
      <c r="P33" s="24">
        <f>SUM(C33:N33)</f>
        <v>0</v>
      </c>
      <c r="Q33" s="1" t="s">
        <v>85</v>
      </c>
    </row>
    <row r="34" spans="1:17" ht="18.75" customHeight="1">
      <c r="A34" s="111" t="s">
        <v>19</v>
      </c>
      <c r="B34" s="111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/>
      <c r="P34" s="39">
        <f>SUM(C34:N34)</f>
        <v>0</v>
      </c>
      <c r="Q34" s="1" t="s">
        <v>84</v>
      </c>
    </row>
    <row r="35" spans="1:16" ht="18.75" customHeight="1">
      <c r="A35" s="96" t="s">
        <v>127</v>
      </c>
      <c r="B35" s="96"/>
      <c r="C35" s="89">
        <f>SUM(C33+C34)</f>
        <v>0</v>
      </c>
      <c r="D35" s="89">
        <f aca="true" t="shared" si="4" ref="D35:N35">SUM(D33+D34)</f>
        <v>0</v>
      </c>
      <c r="E35" s="89">
        <f t="shared" si="4"/>
        <v>0</v>
      </c>
      <c r="F35" s="89">
        <f t="shared" si="4"/>
        <v>0</v>
      </c>
      <c r="G35" s="89">
        <f t="shared" si="4"/>
        <v>0</v>
      </c>
      <c r="H35" s="89">
        <f t="shared" si="4"/>
        <v>0</v>
      </c>
      <c r="I35" s="89">
        <f t="shared" si="4"/>
        <v>0</v>
      </c>
      <c r="J35" s="89">
        <f t="shared" si="4"/>
        <v>0</v>
      </c>
      <c r="K35" s="89">
        <f t="shared" si="4"/>
        <v>0</v>
      </c>
      <c r="L35" s="89">
        <f t="shared" si="4"/>
        <v>0</v>
      </c>
      <c r="M35" s="89">
        <f t="shared" si="4"/>
        <v>0</v>
      </c>
      <c r="N35" s="89">
        <f t="shared" si="4"/>
        <v>0</v>
      </c>
      <c r="O35" s="23"/>
      <c r="P35" s="24">
        <f>SUM(C35:N35)*0.5</f>
        <v>0</v>
      </c>
    </row>
    <row r="36" spans="1:17" ht="18.75" customHeight="1">
      <c r="A36" s="111" t="s">
        <v>90</v>
      </c>
      <c r="B36" s="111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/>
      <c r="P36" s="24">
        <f>SUM(C36:N36)</f>
        <v>0</v>
      </c>
      <c r="Q36" s="1" t="s">
        <v>138</v>
      </c>
    </row>
    <row r="37" spans="1:16" ht="18.75" customHeight="1">
      <c r="A37" s="95" t="s">
        <v>125</v>
      </c>
      <c r="B37" s="9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0"/>
      <c r="P37" s="24"/>
    </row>
    <row r="38" spans="1:17" ht="18.75" customHeight="1">
      <c r="A38" s="86" t="s">
        <v>126</v>
      </c>
      <c r="B38" s="86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/>
      <c r="P38" s="24">
        <f aca="true" t="shared" si="5" ref="P38:P51">SUM(C38:N38)</f>
        <v>0</v>
      </c>
      <c r="Q38" s="1" t="s">
        <v>134</v>
      </c>
    </row>
    <row r="39" spans="1:17" ht="18.75" customHeight="1">
      <c r="A39" s="95" t="s">
        <v>56</v>
      </c>
      <c r="B39" s="9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/>
      <c r="P39" s="24">
        <f t="shared" si="5"/>
        <v>0</v>
      </c>
      <c r="Q39" s="1" t="s">
        <v>95</v>
      </c>
    </row>
    <row r="40" spans="1:17" ht="18.75" customHeight="1">
      <c r="A40" s="95" t="s">
        <v>38</v>
      </c>
      <c r="B40" s="95"/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/>
      <c r="P40" s="24">
        <f t="shared" si="5"/>
        <v>0</v>
      </c>
      <c r="Q40" s="1" t="s">
        <v>133</v>
      </c>
    </row>
    <row r="41" spans="1:17" ht="18.75" customHeight="1">
      <c r="A41" s="95" t="s">
        <v>50</v>
      </c>
      <c r="B41" s="95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/>
      <c r="P41" s="24">
        <f t="shared" si="5"/>
        <v>0</v>
      </c>
      <c r="Q41" s="1" t="s">
        <v>89</v>
      </c>
    </row>
    <row r="42" spans="1:17" ht="18.75" customHeight="1">
      <c r="A42" s="44" t="s">
        <v>96</v>
      </c>
      <c r="B42" s="41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3"/>
      <c r="P42" s="24">
        <f t="shared" si="5"/>
        <v>0</v>
      </c>
      <c r="Q42" s="1" t="s">
        <v>97</v>
      </c>
    </row>
    <row r="43" spans="1:17" ht="18.75" customHeight="1">
      <c r="A43" s="95" t="s">
        <v>51</v>
      </c>
      <c r="B43" s="95"/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/>
      <c r="P43" s="39">
        <f t="shared" si="5"/>
        <v>0</v>
      </c>
      <c r="Q43" s="1" t="s">
        <v>83</v>
      </c>
    </row>
    <row r="44" spans="1:17" ht="18.75" customHeight="1">
      <c r="A44" s="112" t="s">
        <v>130</v>
      </c>
      <c r="B44" s="112"/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76"/>
      <c r="P44" s="24">
        <f t="shared" si="5"/>
        <v>0</v>
      </c>
      <c r="Q44" s="1" t="s">
        <v>136</v>
      </c>
    </row>
    <row r="45" spans="1:17" ht="18.75" customHeight="1">
      <c r="A45" s="91" t="s">
        <v>139</v>
      </c>
      <c r="B45" s="9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6"/>
      <c r="P45" s="24"/>
      <c r="Q45" s="1" t="s">
        <v>140</v>
      </c>
    </row>
    <row r="46" spans="1:17" ht="18.75" customHeight="1">
      <c r="A46" s="112" t="s">
        <v>131</v>
      </c>
      <c r="B46" s="112"/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90"/>
      <c r="P46" s="39">
        <f t="shared" si="5"/>
        <v>0</v>
      </c>
      <c r="Q46" s="1" t="s">
        <v>137</v>
      </c>
    </row>
    <row r="47" spans="1:17" ht="18.75" customHeight="1">
      <c r="A47" s="94" t="s">
        <v>21</v>
      </c>
      <c r="B47" s="94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/>
      <c r="P47" s="24">
        <f t="shared" si="5"/>
        <v>0</v>
      </c>
      <c r="Q47" s="1" t="s">
        <v>122</v>
      </c>
    </row>
    <row r="48" spans="1:17" ht="18.75" customHeight="1">
      <c r="A48" s="94" t="s">
        <v>52</v>
      </c>
      <c r="B48" s="94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/>
      <c r="P48" s="24">
        <f t="shared" si="5"/>
        <v>0</v>
      </c>
      <c r="Q48" s="1" t="s">
        <v>94</v>
      </c>
    </row>
    <row r="49" spans="1:17" ht="18.75" customHeight="1">
      <c r="A49" s="100" t="s">
        <v>0</v>
      </c>
      <c r="B49" s="100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/>
      <c r="P49" s="24">
        <f t="shared" si="5"/>
        <v>0</v>
      </c>
      <c r="Q49" s="1" t="s">
        <v>87</v>
      </c>
    </row>
    <row r="50" spans="1:16" ht="18.75" customHeight="1">
      <c r="A50" s="98" t="s">
        <v>91</v>
      </c>
      <c r="B50" s="98"/>
      <c r="C50" s="89">
        <f>+C51*0.655</f>
        <v>0</v>
      </c>
      <c r="D50" s="89">
        <f aca="true" t="shared" si="6" ref="D50:N50">+D51*0.655</f>
        <v>0</v>
      </c>
      <c r="E50" s="89">
        <f t="shared" si="6"/>
        <v>0</v>
      </c>
      <c r="F50" s="89">
        <f t="shared" si="6"/>
        <v>0</v>
      </c>
      <c r="G50" s="89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  <c r="L50" s="89">
        <f t="shared" si="6"/>
        <v>0</v>
      </c>
      <c r="M50" s="89">
        <f t="shared" si="6"/>
        <v>0</v>
      </c>
      <c r="N50" s="89">
        <f t="shared" si="6"/>
        <v>0</v>
      </c>
      <c r="O50" s="20"/>
      <c r="P50" s="24">
        <f t="shared" si="5"/>
        <v>0</v>
      </c>
    </row>
    <row r="51" spans="1:17" ht="18.75" customHeight="1">
      <c r="A51" s="99" t="s">
        <v>41</v>
      </c>
      <c r="B51" s="99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>
        <v>0</v>
      </c>
      <c r="N51" s="35"/>
      <c r="O51" s="20"/>
      <c r="P51" s="40">
        <f t="shared" si="5"/>
        <v>0</v>
      </c>
      <c r="Q51" s="1" t="s">
        <v>86</v>
      </c>
    </row>
    <row r="52" spans="1:17" ht="18.75" customHeight="1">
      <c r="A52" s="106" t="s">
        <v>39</v>
      </c>
      <c r="B52" s="106"/>
      <c r="C52" s="26" t="s">
        <v>5</v>
      </c>
      <c r="D52" s="26" t="s">
        <v>5</v>
      </c>
      <c r="E52" s="26" t="s">
        <v>5</v>
      </c>
      <c r="F52" s="26"/>
      <c r="G52" s="26"/>
      <c r="H52" s="26"/>
      <c r="I52" s="26"/>
      <c r="J52" s="26"/>
      <c r="K52" s="26"/>
      <c r="L52" s="26"/>
      <c r="M52" s="27" t="s">
        <v>42</v>
      </c>
      <c r="N52" s="22">
        <f>IF('Home Office'!E33&gt;'Home Office'!E35,'Home Office'!E33,'Home Office'!E35)</f>
        <v>0</v>
      </c>
      <c r="O52" s="23"/>
      <c r="P52" s="24">
        <f>+N52</f>
        <v>0</v>
      </c>
      <c r="Q52" s="1" t="s">
        <v>88</v>
      </c>
    </row>
    <row r="53" spans="1:16" ht="18.75" customHeight="1">
      <c r="A53" s="42"/>
      <c r="B53" s="4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2"/>
      <c r="O53" s="23"/>
      <c r="P53" s="24"/>
    </row>
    <row r="54" spans="1:16" ht="18.75" customHeight="1">
      <c r="A54" s="42"/>
      <c r="B54" s="4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2"/>
      <c r="O54" s="23"/>
      <c r="P54" s="24"/>
    </row>
    <row r="55" spans="1:16" s="2" customFormat="1" ht="18.75" customHeight="1" thickBot="1">
      <c r="A55" s="97" t="s">
        <v>64</v>
      </c>
      <c r="B55" s="97"/>
      <c r="C55" s="28">
        <f aca="true" t="shared" si="7" ref="C55:N55">SUM(C20:C22)+C30+_xlfn.SINGLE(SUM(C37:C50))+C35</f>
        <v>0</v>
      </c>
      <c r="D55" s="28">
        <f t="shared" si="7"/>
        <v>0</v>
      </c>
      <c r="E55" s="28">
        <f t="shared" si="7"/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  <c r="L55" s="28">
        <f t="shared" si="7"/>
        <v>0</v>
      </c>
      <c r="M55" s="28">
        <f t="shared" si="7"/>
        <v>0</v>
      </c>
      <c r="N55" s="28">
        <f t="shared" si="7"/>
        <v>0</v>
      </c>
      <c r="O55" s="29"/>
      <c r="P55" s="30">
        <f>SUM(P20:P50)+P52</f>
        <v>0</v>
      </c>
    </row>
    <row r="56" spans="1:16" ht="18.75" customHeight="1" thickTop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6" s="2" customFormat="1" ht="18.75" customHeight="1" thickBot="1">
      <c r="A57" s="97" t="s">
        <v>23</v>
      </c>
      <c r="B57" s="97"/>
      <c r="C57" s="28">
        <f aca="true" t="shared" si="8" ref="C57:N57">+C9-C17-C55</f>
        <v>0</v>
      </c>
      <c r="D57" s="28">
        <f t="shared" si="8"/>
        <v>0</v>
      </c>
      <c r="E57" s="28">
        <f t="shared" si="8"/>
        <v>0</v>
      </c>
      <c r="F57" s="28">
        <f t="shared" si="8"/>
        <v>0</v>
      </c>
      <c r="G57" s="28">
        <f t="shared" si="8"/>
        <v>0</v>
      </c>
      <c r="H57" s="28">
        <f t="shared" si="8"/>
        <v>0</v>
      </c>
      <c r="I57" s="28">
        <f t="shared" si="8"/>
        <v>0</v>
      </c>
      <c r="J57" s="28">
        <f t="shared" si="8"/>
        <v>0</v>
      </c>
      <c r="K57" s="28">
        <f t="shared" si="8"/>
        <v>0</v>
      </c>
      <c r="L57" s="28">
        <f t="shared" si="8"/>
        <v>0</v>
      </c>
      <c r="M57" s="28">
        <f t="shared" si="8"/>
        <v>0</v>
      </c>
      <c r="N57" s="28">
        <f t="shared" si="8"/>
        <v>0</v>
      </c>
      <c r="O57" s="29"/>
      <c r="P57" s="30">
        <f>+P18-P55</f>
        <v>0</v>
      </c>
    </row>
    <row r="58" spans="1:16" ht="15" customHeight="1" thickTop="1">
      <c r="A58" s="108" t="s">
        <v>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ht="1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ht="15" customHeight="1"/>
  </sheetData>
  <sheetProtection/>
  <mergeCells count="47">
    <mergeCell ref="A34:B34"/>
    <mergeCell ref="A36:B36"/>
    <mergeCell ref="A44:B44"/>
    <mergeCell ref="A46:B46"/>
    <mergeCell ref="A1:P1"/>
    <mergeCell ref="A4:P4"/>
    <mergeCell ref="A5:B5"/>
    <mergeCell ref="A28:B28"/>
    <mergeCell ref="A6:B6"/>
    <mergeCell ref="A7:B7"/>
    <mergeCell ref="A8:B8"/>
    <mergeCell ref="A9:B9"/>
    <mergeCell ref="A58:P58"/>
    <mergeCell ref="A52:B52"/>
    <mergeCell ref="A56:P56"/>
    <mergeCell ref="A14:B14"/>
    <mergeCell ref="A37:B37"/>
    <mergeCell ref="A16:B16"/>
    <mergeCell ref="A33:B33"/>
    <mergeCell ref="A32:B32"/>
    <mergeCell ref="A20:B20"/>
    <mergeCell ref="A11:P11"/>
    <mergeCell ref="A12:B12"/>
    <mergeCell ref="A19:P19"/>
    <mergeCell ref="A15:B15"/>
    <mergeCell ref="A17:B17"/>
    <mergeCell ref="A13:B13"/>
    <mergeCell ref="A57:B57"/>
    <mergeCell ref="A50:B50"/>
    <mergeCell ref="A51:B51"/>
    <mergeCell ref="A49:B49"/>
    <mergeCell ref="A59:P59"/>
    <mergeCell ref="A24:B24"/>
    <mergeCell ref="A43:B43"/>
    <mergeCell ref="A26:B26"/>
    <mergeCell ref="A48:B48"/>
    <mergeCell ref="A55:B55"/>
    <mergeCell ref="A22:B22"/>
    <mergeCell ref="A30:B30"/>
    <mergeCell ref="A47:B47"/>
    <mergeCell ref="A40:B40"/>
    <mergeCell ref="A39:B39"/>
    <mergeCell ref="A35:B35"/>
    <mergeCell ref="A41:B41"/>
    <mergeCell ref="A25:B25"/>
    <mergeCell ref="A27:B27"/>
    <mergeCell ref="A29:B29"/>
  </mergeCells>
  <printOptions horizontalCentered="1"/>
  <pageMargins left="0" right="0" top="0.5" bottom="0.5" header="0.5" footer="0.5"/>
  <pageSetup fitToHeight="1" fitToWidth="1" horizontalDpi="600" verticalDpi="600" orientation="landscape" scale="50" r:id="rId1"/>
  <headerFooter alignWithMargins="0">
    <oddFooter>&amp;RLMM &amp; Associates, Inc.  2014</oddFooter>
  </headerFooter>
  <ignoredErrors>
    <ignoredError sqref="P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7.57421875" style="0" customWidth="1"/>
    <col min="3" max="3" width="14.00390625" style="0" customWidth="1"/>
    <col min="4" max="4" width="39.421875" style="0" customWidth="1"/>
  </cols>
  <sheetData>
    <row r="2" spans="1:5" ht="20.25" thickBot="1">
      <c r="A2" s="117" t="s">
        <v>99</v>
      </c>
      <c r="B2" s="117"/>
      <c r="C2" s="118"/>
      <c r="D2" s="118"/>
      <c r="E2" s="118"/>
    </row>
    <row r="3" spans="1:5" ht="13.5" thickTop="1">
      <c r="A3" s="47"/>
      <c r="B3" s="47"/>
      <c r="C3" s="47"/>
      <c r="D3" s="47"/>
      <c r="E3" s="47"/>
    </row>
    <row r="4" spans="1:5" ht="15.75">
      <c r="A4" s="48" t="s">
        <v>18</v>
      </c>
      <c r="B4" s="49">
        <v>2023</v>
      </c>
      <c r="C4" s="50"/>
      <c r="D4" s="50"/>
      <c r="E4" s="50"/>
    </row>
    <row r="5" spans="1:5" ht="30">
      <c r="A5" s="51" t="s">
        <v>100</v>
      </c>
      <c r="B5" s="51"/>
      <c r="C5" s="51" t="s">
        <v>101</v>
      </c>
      <c r="D5" s="51" t="s">
        <v>102</v>
      </c>
      <c r="E5" s="47"/>
    </row>
    <row r="6" spans="1:5" ht="15">
      <c r="A6" s="119" t="s">
        <v>103</v>
      </c>
      <c r="B6" s="119"/>
      <c r="C6" s="52">
        <v>45121</v>
      </c>
      <c r="D6" s="53">
        <v>2545</v>
      </c>
      <c r="E6" s="47"/>
    </row>
    <row r="7" spans="1:5" ht="12.75">
      <c r="A7" s="120"/>
      <c r="B7" s="120"/>
      <c r="C7" s="54"/>
      <c r="D7" s="55"/>
      <c r="E7" s="47"/>
    </row>
    <row r="8" spans="1:5" ht="12.75">
      <c r="A8" s="121"/>
      <c r="B8" s="121"/>
      <c r="C8" s="56"/>
      <c r="D8" s="57"/>
      <c r="E8" s="47"/>
    </row>
    <row r="9" spans="1:5" ht="12.75">
      <c r="A9" s="121"/>
      <c r="B9" s="121"/>
      <c r="C9" s="57">
        <v>0</v>
      </c>
      <c r="D9" s="57">
        <v>0</v>
      </c>
      <c r="E9" s="47"/>
    </row>
    <row r="10" spans="1:5" ht="12.75">
      <c r="A10" s="121"/>
      <c r="B10" s="121"/>
      <c r="C10" s="57">
        <v>0</v>
      </c>
      <c r="D10" s="57">
        <v>0</v>
      </c>
      <c r="E10" s="47"/>
    </row>
    <row r="11" spans="1:5" ht="15">
      <c r="A11" s="116" t="s">
        <v>104</v>
      </c>
      <c r="B11" s="116"/>
      <c r="C11" s="58"/>
      <c r="D11" s="58">
        <f>SUM(D6:D10)</f>
        <v>2545</v>
      </c>
      <c r="E11" s="47"/>
    </row>
    <row r="12" spans="1:5" ht="12.75">
      <c r="A12" s="59"/>
      <c r="B12" s="59"/>
      <c r="C12" s="59"/>
      <c r="D12" s="59"/>
      <c r="E12" s="59"/>
    </row>
    <row r="13" spans="1:5" ht="12.75">
      <c r="A13" s="47"/>
      <c r="B13" s="47"/>
      <c r="C13" s="47"/>
      <c r="D13" s="60"/>
      <c r="E13" s="61"/>
    </row>
    <row r="14" spans="1:5" ht="12.75">
      <c r="A14" s="62" t="s">
        <v>99</v>
      </c>
      <c r="B14" s="47"/>
      <c r="C14" s="47"/>
      <c r="D14" s="47"/>
      <c r="E14" s="47"/>
    </row>
    <row r="15" spans="1:5" ht="12.75">
      <c r="A15" s="47" t="s">
        <v>105</v>
      </c>
      <c r="B15" s="47"/>
      <c r="C15" s="47"/>
      <c r="D15" s="60"/>
      <c r="E15" s="47"/>
    </row>
    <row r="16" spans="1:5" ht="12.75">
      <c r="A16" s="47" t="s">
        <v>106</v>
      </c>
      <c r="B16" s="47"/>
      <c r="C16" s="47"/>
      <c r="D16" s="60"/>
      <c r="E16" s="63"/>
    </row>
    <row r="17" spans="1:5" ht="12.75">
      <c r="A17" s="47"/>
      <c r="B17" s="47"/>
      <c r="C17" s="47"/>
      <c r="D17" s="47"/>
      <c r="E17" s="47"/>
    </row>
    <row r="18" spans="1:5" ht="12.75">
      <c r="A18" s="47"/>
      <c r="B18" s="47"/>
      <c r="C18" s="47"/>
      <c r="D18" s="47"/>
      <c r="E18" s="47"/>
    </row>
    <row r="19" spans="1:5" ht="12.75">
      <c r="A19" s="47"/>
      <c r="B19" s="47"/>
      <c r="C19" s="47"/>
      <c r="D19" s="47"/>
      <c r="E19" s="47"/>
    </row>
    <row r="20" spans="1:5" ht="12.75">
      <c r="A20" s="47"/>
      <c r="B20" s="47"/>
      <c r="C20" s="47"/>
      <c r="D20" s="47"/>
      <c r="E20" s="47"/>
    </row>
  </sheetData>
  <sheetProtection/>
  <mergeCells count="7">
    <mergeCell ref="A11:B11"/>
    <mergeCell ref="A2:E2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3.7109375" style="1" customWidth="1"/>
    <col min="2" max="2" width="19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117" t="s">
        <v>107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9.5" customHeight="1" thickBot="1" thickTop="1">
      <c r="A2" s="64"/>
      <c r="B2" s="64"/>
      <c r="C2" s="43"/>
      <c r="D2" s="124" t="s">
        <v>108</v>
      </c>
      <c r="E2" s="124"/>
      <c r="F2" s="124"/>
      <c r="G2" s="124"/>
      <c r="H2" s="124"/>
      <c r="I2" s="124"/>
      <c r="J2" s="124"/>
      <c r="K2" s="124"/>
      <c r="L2" s="43"/>
      <c r="M2" s="43"/>
      <c r="N2" s="43"/>
      <c r="O2" s="43"/>
      <c r="P2" s="43"/>
    </row>
    <row r="3" spans="1:16" s="4" customFormat="1" ht="19.5" customHeight="1" thickTop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8.75" customHeight="1">
      <c r="A4" s="67" t="s">
        <v>18</v>
      </c>
      <c r="B4" s="68">
        <v>2023</v>
      </c>
      <c r="C4" s="69" t="s">
        <v>6</v>
      </c>
      <c r="D4" s="69" t="s">
        <v>7</v>
      </c>
      <c r="E4" s="69" t="s">
        <v>8</v>
      </c>
      <c r="F4" s="69" t="s">
        <v>9</v>
      </c>
      <c r="G4" s="69" t="s">
        <v>10</v>
      </c>
      <c r="H4" s="69" t="s">
        <v>11</v>
      </c>
      <c r="I4" s="69" t="s">
        <v>12</v>
      </c>
      <c r="J4" s="69" t="s">
        <v>13</v>
      </c>
      <c r="K4" s="69" t="s">
        <v>14</v>
      </c>
      <c r="L4" s="69" t="s">
        <v>15</v>
      </c>
      <c r="M4" s="69" t="s">
        <v>16</v>
      </c>
      <c r="N4" s="69" t="s">
        <v>17</v>
      </c>
      <c r="O4" s="70"/>
      <c r="P4" s="71" t="s">
        <v>43</v>
      </c>
    </row>
    <row r="5" spans="1:16" ht="18.75" customHeight="1">
      <c r="A5" s="125" t="s">
        <v>109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8.75" customHeight="1">
      <c r="A6" s="122" t="s">
        <v>110</v>
      </c>
      <c r="B6" s="122"/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3"/>
      <c r="P6" s="74">
        <f>SUM(C6:N6)</f>
        <v>0</v>
      </c>
    </row>
    <row r="7" spans="1:16" ht="18.75" customHeight="1">
      <c r="A7" s="122" t="s">
        <v>111</v>
      </c>
      <c r="B7" s="122"/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6"/>
      <c r="P7" s="77">
        <f>SUM(C7:N7)</f>
        <v>0</v>
      </c>
    </row>
    <row r="8" spans="1:16" ht="18.75" customHeight="1">
      <c r="A8" s="122"/>
      <c r="B8" s="122"/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6"/>
      <c r="P8" s="77">
        <f>SUM(C8:N8)</f>
        <v>0</v>
      </c>
    </row>
    <row r="9" spans="1:16" ht="31.5" customHeight="1" thickBot="1">
      <c r="A9" s="97" t="s">
        <v>112</v>
      </c>
      <c r="B9" s="97"/>
      <c r="C9" s="31">
        <f aca="true" t="shared" si="0" ref="C9:N9">SUM(C6:C7)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29"/>
      <c r="P9" s="32">
        <f>SUM(P6:P7)</f>
        <v>0</v>
      </c>
    </row>
    <row r="10" spans="1:16" ht="18.75" customHeight="1" thickTop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18.75" customHeight="1">
      <c r="A11" s="126" t="s">
        <v>113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18.75" customHeight="1">
      <c r="A12" s="122" t="s">
        <v>114</v>
      </c>
      <c r="B12" s="122"/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3"/>
      <c r="P12" s="74">
        <f aca="true" t="shared" si="1" ref="P12:P21">SUM(C12:N12)</f>
        <v>0</v>
      </c>
    </row>
    <row r="13" spans="1:16" ht="18.75" customHeight="1">
      <c r="A13" s="122" t="s">
        <v>115</v>
      </c>
      <c r="B13" s="122"/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6"/>
      <c r="P13" s="77">
        <f>SUM(C13:N13)</f>
        <v>0</v>
      </c>
    </row>
    <row r="14" spans="1:16" ht="18.75" customHeight="1">
      <c r="A14" s="122" t="s">
        <v>116</v>
      </c>
      <c r="B14" s="122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6"/>
      <c r="P14" s="77">
        <f>SUM(C14:N14)</f>
        <v>0</v>
      </c>
    </row>
    <row r="15" spans="1:16" ht="18.75" customHeight="1">
      <c r="A15" s="122" t="s">
        <v>24</v>
      </c>
      <c r="B15" s="122"/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6"/>
      <c r="P15" s="77">
        <f>SUM(C15:N15)</f>
        <v>0</v>
      </c>
    </row>
    <row r="16" spans="1:16" ht="18.75" customHeight="1">
      <c r="A16" s="122" t="s">
        <v>25</v>
      </c>
      <c r="B16" s="122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6"/>
      <c r="P16" s="77">
        <f t="shared" si="1"/>
        <v>0</v>
      </c>
    </row>
    <row r="17" spans="1:16" ht="18.75" customHeight="1">
      <c r="A17" s="122" t="s">
        <v>26</v>
      </c>
      <c r="B17" s="122"/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6"/>
      <c r="P17" s="77">
        <f t="shared" si="1"/>
        <v>0</v>
      </c>
    </row>
    <row r="18" spans="1:16" ht="18.75" customHeight="1">
      <c r="A18" s="122" t="s">
        <v>33</v>
      </c>
      <c r="B18" s="122"/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6"/>
      <c r="P18" s="77">
        <f t="shared" si="1"/>
        <v>0</v>
      </c>
    </row>
    <row r="19" spans="1:16" ht="18.75" customHeight="1">
      <c r="A19" s="123" t="s">
        <v>27</v>
      </c>
      <c r="B19" s="123"/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6"/>
      <c r="P19" s="77">
        <f t="shared" si="1"/>
        <v>0</v>
      </c>
    </row>
    <row r="20" spans="1:16" ht="18.75" customHeight="1">
      <c r="A20" s="123" t="s">
        <v>32</v>
      </c>
      <c r="B20" s="123"/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6"/>
      <c r="P20" s="77">
        <f t="shared" si="1"/>
        <v>0</v>
      </c>
    </row>
    <row r="21" spans="1:16" ht="18.75" customHeight="1">
      <c r="A21" s="123" t="s">
        <v>0</v>
      </c>
      <c r="B21" s="123"/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/>
      <c r="O21" s="76"/>
      <c r="P21" s="77">
        <f t="shared" si="1"/>
        <v>0</v>
      </c>
    </row>
    <row r="22" spans="1:16" ht="18.75" customHeight="1" thickBot="1">
      <c r="A22" s="107" t="s">
        <v>117</v>
      </c>
      <c r="B22" s="107"/>
      <c r="C22" s="31">
        <f aca="true" t="shared" si="2" ref="C22:N22">SUM(C12:C21)</f>
        <v>0</v>
      </c>
      <c r="D22" s="31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 t="shared" si="2"/>
        <v>0</v>
      </c>
      <c r="O22" s="29"/>
      <c r="P22" s="32">
        <f>SUM(P12:P21)</f>
        <v>0</v>
      </c>
    </row>
    <row r="23" spans="3:16" ht="18.75" customHeight="1" thickTop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18.75" customHeight="1" thickBot="1">
      <c r="A24" s="107" t="s">
        <v>2</v>
      </c>
      <c r="B24" s="107"/>
      <c r="C24" s="28">
        <f aca="true" t="shared" si="3" ref="C24:N24">+C22+C9</f>
        <v>0</v>
      </c>
      <c r="D24" s="28">
        <f t="shared" si="3"/>
        <v>0</v>
      </c>
      <c r="E24" s="28">
        <f t="shared" si="3"/>
        <v>0</v>
      </c>
      <c r="F24" s="28">
        <f t="shared" si="3"/>
        <v>0</v>
      </c>
      <c r="G24" s="28">
        <f t="shared" si="3"/>
        <v>0</v>
      </c>
      <c r="H24" s="28">
        <f t="shared" si="3"/>
        <v>0</v>
      </c>
      <c r="I24" s="28">
        <f t="shared" si="3"/>
        <v>0</v>
      </c>
      <c r="J24" s="28">
        <f t="shared" si="3"/>
        <v>0</v>
      </c>
      <c r="K24" s="2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29"/>
      <c r="P24" s="30">
        <f>+P22+P9</f>
        <v>0</v>
      </c>
    </row>
    <row r="25" ht="18.75" customHeight="1" thickTop="1"/>
    <row r="26" spans="2:12" ht="18.75" customHeight="1">
      <c r="B26" s="13" t="s">
        <v>45</v>
      </c>
      <c r="C26" s="5"/>
      <c r="D26" s="5"/>
      <c r="E26" s="5"/>
      <c r="F26" s="6"/>
      <c r="L26" s="79"/>
    </row>
    <row r="27" spans="2:14" ht="18.75" customHeight="1" thickBot="1">
      <c r="B27" s="12" t="s">
        <v>5</v>
      </c>
      <c r="D27" s="80" t="s">
        <v>28</v>
      </c>
      <c r="E27" s="81">
        <v>0</v>
      </c>
      <c r="F27" s="8"/>
      <c r="H27" s="1" t="s">
        <v>118</v>
      </c>
      <c r="M27" s="80"/>
      <c r="N27" s="82"/>
    </row>
    <row r="28" spans="2:14" ht="18.75" customHeight="1" thickTop="1">
      <c r="B28" s="12"/>
      <c r="D28" s="80"/>
      <c r="E28" s="82"/>
      <c r="F28" s="8"/>
      <c r="M28" s="80"/>
      <c r="N28" s="82"/>
    </row>
    <row r="29" spans="2:14" ht="18.75" customHeight="1" thickBot="1">
      <c r="B29" s="7"/>
      <c r="D29" s="80" t="s">
        <v>29</v>
      </c>
      <c r="E29" s="81">
        <v>0</v>
      </c>
      <c r="F29" s="8"/>
      <c r="H29" s="1" t="s">
        <v>119</v>
      </c>
      <c r="M29" s="80"/>
      <c r="N29" s="82"/>
    </row>
    <row r="30" spans="2:14" ht="18.75" customHeight="1" thickTop="1">
      <c r="B30" s="7"/>
      <c r="D30" s="80"/>
      <c r="E30" s="82"/>
      <c r="F30" s="8"/>
      <c r="M30" s="80"/>
      <c r="N30" s="82"/>
    </row>
    <row r="31" spans="2:14" ht="18.75" customHeight="1" thickBot="1">
      <c r="B31" s="7"/>
      <c r="D31" s="80" t="s">
        <v>30</v>
      </c>
      <c r="E31" s="87">
        <f>_xlfn.IFERROR(E29/E27,0)</f>
        <v>0</v>
      </c>
      <c r="F31" s="8"/>
      <c r="M31" s="80"/>
      <c r="N31" s="3"/>
    </row>
    <row r="32" spans="2:14" ht="18.75" customHeight="1" thickTop="1">
      <c r="B32" s="7"/>
      <c r="F32" s="8"/>
      <c r="M32" s="80"/>
      <c r="N32" s="82"/>
    </row>
    <row r="33" spans="2:14" ht="18.75" customHeight="1" thickBot="1">
      <c r="B33" s="7"/>
      <c r="D33" s="80" t="s">
        <v>55</v>
      </c>
      <c r="E33" s="83">
        <f>+E31*P24</f>
        <v>0</v>
      </c>
      <c r="F33" s="8"/>
      <c r="M33" s="80"/>
      <c r="N33" s="84"/>
    </row>
    <row r="34" spans="2:6" ht="18.75" customHeight="1" thickTop="1">
      <c r="B34" s="7"/>
      <c r="D34" s="80"/>
      <c r="F34" s="8"/>
    </row>
    <row r="35" spans="2:6" ht="18.75" customHeight="1" thickBot="1">
      <c r="B35" s="7"/>
      <c r="D35" s="80" t="s">
        <v>120</v>
      </c>
      <c r="E35" s="85">
        <f>IF(E29&gt;300,1500,5*E29)</f>
        <v>0</v>
      </c>
      <c r="F35" s="8" t="s">
        <v>60</v>
      </c>
    </row>
    <row r="36" spans="2:6" ht="13.5" thickTop="1">
      <c r="B36" s="9"/>
      <c r="C36" s="10"/>
      <c r="D36" s="10"/>
      <c r="E36" s="10"/>
      <c r="F36" s="11"/>
    </row>
  </sheetData>
  <sheetProtection/>
  <mergeCells count="20">
    <mergeCell ref="A22:B22"/>
    <mergeCell ref="A24:B24"/>
    <mergeCell ref="D2:K2"/>
    <mergeCell ref="A5:P5"/>
    <mergeCell ref="A6:B6"/>
    <mergeCell ref="A11:P11"/>
    <mergeCell ref="A12:B12"/>
    <mergeCell ref="A13:B13"/>
    <mergeCell ref="A19:B19"/>
    <mergeCell ref="A20:B20"/>
    <mergeCell ref="A1:P1"/>
    <mergeCell ref="A7:B7"/>
    <mergeCell ref="A8:B8"/>
    <mergeCell ref="A14:B14"/>
    <mergeCell ref="A21:B21"/>
    <mergeCell ref="A16:B16"/>
    <mergeCell ref="A18:B18"/>
    <mergeCell ref="A15:B15"/>
    <mergeCell ref="A9:B9"/>
    <mergeCell ref="A17:B17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Chris Spaethe</cp:lastModifiedBy>
  <cp:lastPrinted>2023-05-09T15:13:05Z</cp:lastPrinted>
  <dcterms:created xsi:type="dcterms:W3CDTF">2005-01-03T16:59:12Z</dcterms:created>
  <dcterms:modified xsi:type="dcterms:W3CDTF">2023-05-09T17:23:30Z</dcterms:modified>
  <cp:category/>
  <cp:version/>
  <cp:contentType/>
  <cp:contentStatus/>
</cp:coreProperties>
</file>